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物件比較" sheetId="2" state="visible" r:id="rId2"/>
    <sheet xmlns:r="http://schemas.openxmlformats.org/officeDocument/2006/relationships" name="設定" sheetId="3" state="visible" r:id="rId3"/>
  </sheets>
  <definedNames>
    <definedName name="_xlnm._FilterDatabase" localSheetId="1" hidden="1">'物件比較'!$A$1:$U$41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2B4A82"/>
      </patternFill>
    </fill>
    <fill>
      <patternFill patternType="solid">
        <fgColor rgb="000089F2"/>
      </patternFill>
    </fill>
    <fill>
      <patternFill patternType="solid">
        <fgColor rgb="00EEF6FF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bottom style="thin">
        <color rgb="00DBE6F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3" fontId="0" fillId="0" borderId="1" applyAlignment="1" pivotButton="0" quotePrefix="0" xfId="0">
      <alignment vertical="center"/>
    </xf>
    <xf numFmtId="164" fontId="0" fillId="4" borderId="1" applyAlignment="1" pivotButton="0" quotePrefix="0" xfId="0">
      <alignment vertical="center"/>
    </xf>
    <xf numFmtId="3" fontId="0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2" fillId="0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物件比較シートの使い方（Bookens）</t>
        </is>
      </c>
    </row>
    <row r="2">
      <c r="A2" t="inlineStr">
        <is>
          <t>1. 「物件比較」シートの2行目（記入例）を消して、気になる物件を1行ずつ入力します。</t>
        </is>
      </c>
    </row>
    <row r="3">
      <c r="A3" t="inlineStr">
        <is>
          <t>2. 青い列（坪単価・平米単価・毎月の支払い目安）は自動で計算されます。入力は不要です。</t>
        </is>
      </c>
    </row>
    <row r="4">
      <c r="A4" t="inlineStr">
        <is>
          <t>3. 「設定」シートで金利・返済年数・頭金を自分の条件に変えると、毎月の支払い目安がまとめて変わります。</t>
        </is>
      </c>
    </row>
    <row r="5">
      <c r="A5" t="inlineStr">
        <is>
          <t>4. 見出しのフィルタで、坪単価や総合評価の順に並べ替えて比べます。</t>
        </is>
      </c>
    </row>
    <row r="6">
      <c r="A6" t="inlineStr">
        <is>
          <t>5. Googleスプレッドシートで使う場合は、Googleドライブにこのファイルをアップロードして開くだけです。</t>
        </is>
      </c>
    </row>
    <row r="7">
      <c r="A7" t="inlineStr"/>
    </row>
    <row r="8">
      <c r="A8" t="inlineStr">
        <is>
          <t>入力が面倒になったら：Chrome拡張「Bookens」なら、SUUMOなど7サイトの物件ページで保存を押すだけで、</t>
        </is>
      </c>
    </row>
    <row r="9">
      <c r="A9" t="inlineStr">
        <is>
          <t>坪単価・毎月の支払い・周辺の相場まで自動で入った比較リストができます（無料）。 https://bookens.jp/?utm_source=template&amp;utm_medium=xlsx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12" customWidth="1" min="4" max="4"/>
    <col width="8" customWidth="1" min="5" max="5"/>
    <col width="11" customWidth="1" min="6" max="6"/>
    <col width="14" customWidth="1" min="7" max="7"/>
    <col width="13" customWidth="1" min="8" max="8"/>
    <col width="13" customWidth="1" min="9" max="9"/>
    <col width="9" customWidth="1" min="10" max="10"/>
    <col width="8" customWidth="1" min="11" max="11"/>
    <col width="10" customWidth="1" min="12" max="12"/>
    <col width="12" customWidth="1" min="13" max="13"/>
    <col width="13" customWidth="1" min="14" max="14"/>
    <col width="17" customWidth="1" min="15" max="15"/>
    <col width="22" customWidth="1" min="16" max="16"/>
    <col width="14" customWidth="1" min="17" max="17"/>
    <col width="26" customWidth="1" min="18" max="18"/>
    <col width="20" customWidth="1" min="19" max="19"/>
    <col width="20" customWidth="1" min="20" max="20"/>
    <col width="10" customWidth="1" min="21" max="21"/>
  </cols>
  <sheetData>
    <row r="1" ht="42" customHeight="1">
      <c r="A1" s="2" t="inlineStr">
        <is>
          <t>物件名</t>
        </is>
      </c>
      <c r="B1" s="2" t="inlineStr">
        <is>
          <t>URL</t>
        </is>
      </c>
      <c r="C1" s="2" t="inlineStr">
        <is>
          <t>所在地</t>
        </is>
      </c>
      <c r="D1" s="2" t="inlineStr">
        <is>
          <t>最寄駅</t>
        </is>
      </c>
      <c r="E1" s="2" t="inlineStr">
        <is>
          <t>徒歩(分)</t>
        </is>
      </c>
      <c r="F1" s="2" t="inlineStr">
        <is>
          <t>価格(万円)</t>
        </is>
      </c>
      <c r="G1" s="2" t="inlineStr">
        <is>
          <t>面積(㎡)
※戸建・土地は土地面積</t>
        </is>
      </c>
      <c r="H1" s="3" t="inlineStr">
        <is>
          <t>坪単価(万円/坪)
自動</t>
        </is>
      </c>
      <c r="I1" s="3" t="inlineStr">
        <is>
          <t>平米単価(万円/㎡)
自動</t>
        </is>
      </c>
      <c r="J1" s="2" t="inlineStr">
        <is>
          <t>間取り</t>
        </is>
      </c>
      <c r="K1" s="2" t="inlineStr">
        <is>
          <t>築年数</t>
        </is>
      </c>
      <c r="L1" s="2" t="inlineStr">
        <is>
          <t>階/向き</t>
        </is>
      </c>
      <c r="M1" s="2" t="inlineStr">
        <is>
          <t>管理費(円/月)</t>
        </is>
      </c>
      <c r="N1" s="2" t="inlineStr">
        <is>
          <t>修繕積立金(円/月)</t>
        </is>
      </c>
      <c r="O1" s="3" t="inlineStr">
        <is>
          <t>毎月の支払い目安(円)
自動・設定シート参照</t>
        </is>
      </c>
      <c r="P1" s="2" t="inlineStr">
        <is>
          <t>周辺(スーパー/病院/学校)</t>
        </is>
      </c>
      <c r="Q1" s="2" t="inlineStr">
        <is>
          <t>ハザード</t>
        </is>
      </c>
      <c r="R1" s="2" t="inlineStr">
        <is>
          <t>内見メモ</t>
        </is>
      </c>
      <c r="S1" s="2" t="inlineStr">
        <is>
          <t>気に入った点</t>
        </is>
      </c>
      <c r="T1" s="2" t="inlineStr">
        <is>
          <t>気になる点</t>
        </is>
      </c>
      <c r="U1" s="2" t="inlineStr">
        <is>
          <t>総合評価(1〜5)</t>
        </is>
      </c>
    </row>
    <row r="2">
      <c r="A2" s="4" t="inlineStr">
        <is>
          <t>サンプルレジデンス代官山（記入例）</t>
        </is>
      </c>
      <c r="B2" s="4" t="inlineStr">
        <is>
          <t>https://example.com/bukken/1</t>
        </is>
      </c>
      <c r="C2" s="4" t="inlineStr">
        <is>
          <t>東京都渋谷区代官山1-2-3</t>
        </is>
      </c>
      <c r="D2" s="4" t="inlineStr">
        <is>
          <t>代官山</t>
        </is>
      </c>
      <c r="E2" s="4" t="n">
        <v>7</v>
      </c>
      <c r="F2" s="5" t="n">
        <v>4580</v>
      </c>
      <c r="G2" s="4" t="n">
        <v>65.40000000000001</v>
      </c>
      <c r="H2" s="6">
        <f>IF(AND(ISNUMBER(F2),ISNUMBER(G2),G2&gt;0),ROUND(F2/G2*3.305785,1),"")</f>
        <v/>
      </c>
      <c r="I2" s="6">
        <f>IF(AND(ISNUMBER(F2),ISNUMBER(G2),G2&gt;0),ROUND(F2/G2,1),"")</f>
        <v/>
      </c>
      <c r="J2" s="4" t="inlineStr">
        <is>
          <t>2LDK</t>
        </is>
      </c>
      <c r="K2" s="4" t="n">
        <v>20</v>
      </c>
      <c r="L2" s="4" t="inlineStr">
        <is>
          <t>3階/南</t>
        </is>
      </c>
      <c r="M2" s="5" t="n">
        <v>12000</v>
      </c>
      <c r="N2" s="5" t="n">
        <v>15000</v>
      </c>
      <c r="O2" s="7">
        <f>IF(ISNUMBER(F2),ROUND(IF('設定'!$B$2=0,(F2-'設定'!$B$4)*10000/('設定'!$B$3*12),-PMT('設定'!$B$2/100/12,'設定'!$B$3*12,(F2-'設定'!$B$4)*10000)),0)+N(M2)+N(N2),"")</f>
        <v/>
      </c>
      <c r="P2" s="8" t="inlineStr">
        <is>
          <t>スーパー徒歩3分/病院徒歩8分</t>
        </is>
      </c>
      <c r="Q2" s="4" t="inlineStr">
        <is>
          <t>浸水想定なし</t>
        </is>
      </c>
      <c r="R2" s="8" t="inlineStr">
        <is>
          <t>陽当り良好・角部屋</t>
        </is>
      </c>
      <c r="S2" s="8" t="inlineStr">
        <is>
          <t>駅近・眺望</t>
        </is>
      </c>
      <c r="T2" s="8" t="inlineStr">
        <is>
          <t>前面道路やや狭い</t>
        </is>
      </c>
      <c r="U2" s="4" t="n">
        <v>4</v>
      </c>
    </row>
    <row r="3">
      <c r="A3" s="4" t="n"/>
      <c r="B3" s="4" t="n"/>
      <c r="C3" s="4" t="n"/>
      <c r="D3" s="4" t="n"/>
      <c r="E3" s="4" t="n"/>
      <c r="F3" s="5" t="n"/>
      <c r="G3" s="4" t="n"/>
      <c r="H3" s="6">
        <f>IF(AND(ISNUMBER(F3),ISNUMBER(G3),G3&gt;0),ROUND(F3/G3*3.305785,1),"")</f>
        <v/>
      </c>
      <c r="I3" s="6">
        <f>IF(AND(ISNUMBER(F3),ISNUMBER(G3),G3&gt;0),ROUND(F3/G3,1),"")</f>
        <v/>
      </c>
      <c r="J3" s="4" t="n"/>
      <c r="K3" s="4" t="n"/>
      <c r="L3" s="4" t="n"/>
      <c r="M3" s="5" t="n"/>
      <c r="N3" s="5" t="n"/>
      <c r="O3" s="7">
        <f>IF(ISNUMBER(F3),ROUND(IF('設定'!$B$2=0,(F3-'設定'!$B$4)*10000/('設定'!$B$3*12),-PMT('設定'!$B$2/100/12,'設定'!$B$3*12,(F3-'設定'!$B$4)*10000)),0)+N(M3)+N(N3),"")</f>
        <v/>
      </c>
      <c r="P3" s="8" t="n"/>
      <c r="Q3" s="4" t="n"/>
      <c r="R3" s="8" t="n"/>
      <c r="S3" s="8" t="n"/>
      <c r="T3" s="8" t="n"/>
      <c r="U3" s="4" t="n"/>
    </row>
    <row r="4">
      <c r="A4" s="4" t="n"/>
      <c r="B4" s="4" t="n"/>
      <c r="C4" s="4" t="n"/>
      <c r="D4" s="4" t="n"/>
      <c r="E4" s="4" t="n"/>
      <c r="F4" s="5" t="n"/>
      <c r="G4" s="4" t="n"/>
      <c r="H4" s="6">
        <f>IF(AND(ISNUMBER(F4),ISNUMBER(G4),G4&gt;0),ROUND(F4/G4*3.305785,1),"")</f>
        <v/>
      </c>
      <c r="I4" s="6">
        <f>IF(AND(ISNUMBER(F4),ISNUMBER(G4),G4&gt;0),ROUND(F4/G4,1),"")</f>
        <v/>
      </c>
      <c r="J4" s="4" t="n"/>
      <c r="K4" s="4" t="n"/>
      <c r="L4" s="4" t="n"/>
      <c r="M4" s="5" t="n"/>
      <c r="N4" s="5" t="n"/>
      <c r="O4" s="7">
        <f>IF(ISNUMBER(F4),ROUND(IF('設定'!$B$2=0,(F4-'設定'!$B$4)*10000/('設定'!$B$3*12),-PMT('設定'!$B$2/100/12,'設定'!$B$3*12,(F4-'設定'!$B$4)*10000)),0)+N(M4)+N(N4),"")</f>
        <v/>
      </c>
      <c r="P4" s="8" t="n"/>
      <c r="Q4" s="4" t="n"/>
      <c r="R4" s="8" t="n"/>
      <c r="S4" s="8" t="n"/>
      <c r="T4" s="8" t="n"/>
      <c r="U4" s="4" t="n"/>
    </row>
    <row r="5">
      <c r="A5" s="4" t="n"/>
      <c r="B5" s="4" t="n"/>
      <c r="C5" s="4" t="n"/>
      <c r="D5" s="4" t="n"/>
      <c r="E5" s="4" t="n"/>
      <c r="F5" s="5" t="n"/>
      <c r="G5" s="4" t="n"/>
      <c r="H5" s="6">
        <f>IF(AND(ISNUMBER(F5),ISNUMBER(G5),G5&gt;0),ROUND(F5/G5*3.305785,1),"")</f>
        <v/>
      </c>
      <c r="I5" s="6">
        <f>IF(AND(ISNUMBER(F5),ISNUMBER(G5),G5&gt;0),ROUND(F5/G5,1),"")</f>
        <v/>
      </c>
      <c r="J5" s="4" t="n"/>
      <c r="K5" s="4" t="n"/>
      <c r="L5" s="4" t="n"/>
      <c r="M5" s="5" t="n"/>
      <c r="N5" s="5" t="n"/>
      <c r="O5" s="7">
        <f>IF(ISNUMBER(F5),ROUND(IF('設定'!$B$2=0,(F5-'設定'!$B$4)*10000/('設定'!$B$3*12),-PMT('設定'!$B$2/100/12,'設定'!$B$3*12,(F5-'設定'!$B$4)*10000)),0)+N(M5)+N(N5),"")</f>
        <v/>
      </c>
      <c r="P5" s="8" t="n"/>
      <c r="Q5" s="4" t="n"/>
      <c r="R5" s="8" t="n"/>
      <c r="S5" s="8" t="n"/>
      <c r="T5" s="8" t="n"/>
      <c r="U5" s="4" t="n"/>
    </row>
    <row r="6">
      <c r="A6" s="4" t="n"/>
      <c r="B6" s="4" t="n"/>
      <c r="C6" s="4" t="n"/>
      <c r="D6" s="4" t="n"/>
      <c r="E6" s="4" t="n"/>
      <c r="F6" s="5" t="n"/>
      <c r="G6" s="4" t="n"/>
      <c r="H6" s="6">
        <f>IF(AND(ISNUMBER(F6),ISNUMBER(G6),G6&gt;0),ROUND(F6/G6*3.305785,1),"")</f>
        <v/>
      </c>
      <c r="I6" s="6">
        <f>IF(AND(ISNUMBER(F6),ISNUMBER(G6),G6&gt;0),ROUND(F6/G6,1),"")</f>
        <v/>
      </c>
      <c r="J6" s="4" t="n"/>
      <c r="K6" s="4" t="n"/>
      <c r="L6" s="4" t="n"/>
      <c r="M6" s="5" t="n"/>
      <c r="N6" s="5" t="n"/>
      <c r="O6" s="7">
        <f>IF(ISNUMBER(F6),ROUND(IF('設定'!$B$2=0,(F6-'設定'!$B$4)*10000/('設定'!$B$3*12),-PMT('設定'!$B$2/100/12,'設定'!$B$3*12,(F6-'設定'!$B$4)*10000)),0)+N(M6)+N(N6),"")</f>
        <v/>
      </c>
      <c r="P6" s="8" t="n"/>
      <c r="Q6" s="4" t="n"/>
      <c r="R6" s="8" t="n"/>
      <c r="S6" s="8" t="n"/>
      <c r="T6" s="8" t="n"/>
      <c r="U6" s="4" t="n"/>
    </row>
    <row r="7">
      <c r="A7" s="4" t="n"/>
      <c r="B7" s="4" t="n"/>
      <c r="C7" s="4" t="n"/>
      <c r="D7" s="4" t="n"/>
      <c r="E7" s="4" t="n"/>
      <c r="F7" s="5" t="n"/>
      <c r="G7" s="4" t="n"/>
      <c r="H7" s="6">
        <f>IF(AND(ISNUMBER(F7),ISNUMBER(G7),G7&gt;0),ROUND(F7/G7*3.305785,1),"")</f>
        <v/>
      </c>
      <c r="I7" s="6">
        <f>IF(AND(ISNUMBER(F7),ISNUMBER(G7),G7&gt;0),ROUND(F7/G7,1),"")</f>
        <v/>
      </c>
      <c r="J7" s="4" t="n"/>
      <c r="K7" s="4" t="n"/>
      <c r="L7" s="4" t="n"/>
      <c r="M7" s="5" t="n"/>
      <c r="N7" s="5" t="n"/>
      <c r="O7" s="7">
        <f>IF(ISNUMBER(F7),ROUND(IF('設定'!$B$2=0,(F7-'設定'!$B$4)*10000/('設定'!$B$3*12),-PMT('設定'!$B$2/100/12,'設定'!$B$3*12,(F7-'設定'!$B$4)*10000)),0)+N(M7)+N(N7),"")</f>
        <v/>
      </c>
      <c r="P7" s="8" t="n"/>
      <c r="Q7" s="4" t="n"/>
      <c r="R7" s="8" t="n"/>
      <c r="S7" s="8" t="n"/>
      <c r="T7" s="8" t="n"/>
      <c r="U7" s="4" t="n"/>
    </row>
    <row r="8">
      <c r="A8" s="4" t="n"/>
      <c r="B8" s="4" t="n"/>
      <c r="C8" s="4" t="n"/>
      <c r="D8" s="4" t="n"/>
      <c r="E8" s="4" t="n"/>
      <c r="F8" s="5" t="n"/>
      <c r="G8" s="4" t="n"/>
      <c r="H8" s="6">
        <f>IF(AND(ISNUMBER(F8),ISNUMBER(G8),G8&gt;0),ROUND(F8/G8*3.305785,1),"")</f>
        <v/>
      </c>
      <c r="I8" s="6">
        <f>IF(AND(ISNUMBER(F8),ISNUMBER(G8),G8&gt;0),ROUND(F8/G8,1),"")</f>
        <v/>
      </c>
      <c r="J8" s="4" t="n"/>
      <c r="K8" s="4" t="n"/>
      <c r="L8" s="4" t="n"/>
      <c r="M8" s="5" t="n"/>
      <c r="N8" s="5" t="n"/>
      <c r="O8" s="7">
        <f>IF(ISNUMBER(F8),ROUND(IF('設定'!$B$2=0,(F8-'設定'!$B$4)*10000/('設定'!$B$3*12),-PMT('設定'!$B$2/100/12,'設定'!$B$3*12,(F8-'設定'!$B$4)*10000)),0)+N(M8)+N(N8),"")</f>
        <v/>
      </c>
      <c r="P8" s="8" t="n"/>
      <c r="Q8" s="4" t="n"/>
      <c r="R8" s="8" t="n"/>
      <c r="S8" s="8" t="n"/>
      <c r="T8" s="8" t="n"/>
      <c r="U8" s="4" t="n"/>
    </row>
    <row r="9">
      <c r="A9" s="4" t="n"/>
      <c r="B9" s="4" t="n"/>
      <c r="C9" s="4" t="n"/>
      <c r="D9" s="4" t="n"/>
      <c r="E9" s="4" t="n"/>
      <c r="F9" s="5" t="n"/>
      <c r="G9" s="4" t="n"/>
      <c r="H9" s="6">
        <f>IF(AND(ISNUMBER(F9),ISNUMBER(G9),G9&gt;0),ROUND(F9/G9*3.305785,1),"")</f>
        <v/>
      </c>
      <c r="I9" s="6">
        <f>IF(AND(ISNUMBER(F9),ISNUMBER(G9),G9&gt;0),ROUND(F9/G9,1),"")</f>
        <v/>
      </c>
      <c r="J9" s="4" t="n"/>
      <c r="K9" s="4" t="n"/>
      <c r="L9" s="4" t="n"/>
      <c r="M9" s="5" t="n"/>
      <c r="N9" s="5" t="n"/>
      <c r="O9" s="7">
        <f>IF(ISNUMBER(F9),ROUND(IF('設定'!$B$2=0,(F9-'設定'!$B$4)*10000/('設定'!$B$3*12),-PMT('設定'!$B$2/100/12,'設定'!$B$3*12,(F9-'設定'!$B$4)*10000)),0)+N(M9)+N(N9),"")</f>
        <v/>
      </c>
      <c r="P9" s="8" t="n"/>
      <c r="Q9" s="4" t="n"/>
      <c r="R9" s="8" t="n"/>
      <c r="S9" s="8" t="n"/>
      <c r="T9" s="8" t="n"/>
      <c r="U9" s="4" t="n"/>
    </row>
    <row r="10">
      <c r="A10" s="4" t="n"/>
      <c r="B10" s="4" t="n"/>
      <c r="C10" s="4" t="n"/>
      <c r="D10" s="4" t="n"/>
      <c r="E10" s="4" t="n"/>
      <c r="F10" s="5" t="n"/>
      <c r="G10" s="4" t="n"/>
      <c r="H10" s="6">
        <f>IF(AND(ISNUMBER(F10),ISNUMBER(G10),G10&gt;0),ROUND(F10/G10*3.305785,1),"")</f>
        <v/>
      </c>
      <c r="I10" s="6">
        <f>IF(AND(ISNUMBER(F10),ISNUMBER(G10),G10&gt;0),ROUND(F10/G10,1),"")</f>
        <v/>
      </c>
      <c r="J10" s="4" t="n"/>
      <c r="K10" s="4" t="n"/>
      <c r="L10" s="4" t="n"/>
      <c r="M10" s="5" t="n"/>
      <c r="N10" s="5" t="n"/>
      <c r="O10" s="7">
        <f>IF(ISNUMBER(F10),ROUND(IF('設定'!$B$2=0,(F10-'設定'!$B$4)*10000/('設定'!$B$3*12),-PMT('設定'!$B$2/100/12,'設定'!$B$3*12,(F10-'設定'!$B$4)*10000)),0)+N(M10)+N(N10),"")</f>
        <v/>
      </c>
      <c r="P10" s="8" t="n"/>
      <c r="Q10" s="4" t="n"/>
      <c r="R10" s="8" t="n"/>
      <c r="S10" s="8" t="n"/>
      <c r="T10" s="8" t="n"/>
      <c r="U10" s="4" t="n"/>
    </row>
    <row r="11">
      <c r="A11" s="4" t="n"/>
      <c r="B11" s="4" t="n"/>
      <c r="C11" s="4" t="n"/>
      <c r="D11" s="4" t="n"/>
      <c r="E11" s="4" t="n"/>
      <c r="F11" s="5" t="n"/>
      <c r="G11" s="4" t="n"/>
      <c r="H11" s="6">
        <f>IF(AND(ISNUMBER(F11),ISNUMBER(G11),G11&gt;0),ROUND(F11/G11*3.305785,1),"")</f>
        <v/>
      </c>
      <c r="I11" s="6">
        <f>IF(AND(ISNUMBER(F11),ISNUMBER(G11),G11&gt;0),ROUND(F11/G11,1),"")</f>
        <v/>
      </c>
      <c r="J11" s="4" t="n"/>
      <c r="K11" s="4" t="n"/>
      <c r="L11" s="4" t="n"/>
      <c r="M11" s="5" t="n"/>
      <c r="N11" s="5" t="n"/>
      <c r="O11" s="7">
        <f>IF(ISNUMBER(F11),ROUND(IF('設定'!$B$2=0,(F11-'設定'!$B$4)*10000/('設定'!$B$3*12),-PMT('設定'!$B$2/100/12,'設定'!$B$3*12,(F11-'設定'!$B$4)*10000)),0)+N(M11)+N(N11),"")</f>
        <v/>
      </c>
      <c r="P11" s="8" t="n"/>
      <c r="Q11" s="4" t="n"/>
      <c r="R11" s="8" t="n"/>
      <c r="S11" s="8" t="n"/>
      <c r="T11" s="8" t="n"/>
      <c r="U11" s="4" t="n"/>
    </row>
    <row r="12">
      <c r="A12" s="4" t="n"/>
      <c r="B12" s="4" t="n"/>
      <c r="C12" s="4" t="n"/>
      <c r="D12" s="4" t="n"/>
      <c r="E12" s="4" t="n"/>
      <c r="F12" s="5" t="n"/>
      <c r="G12" s="4" t="n"/>
      <c r="H12" s="6">
        <f>IF(AND(ISNUMBER(F12),ISNUMBER(G12),G12&gt;0),ROUND(F12/G12*3.305785,1),"")</f>
        <v/>
      </c>
      <c r="I12" s="6">
        <f>IF(AND(ISNUMBER(F12),ISNUMBER(G12),G12&gt;0),ROUND(F12/G12,1),"")</f>
        <v/>
      </c>
      <c r="J12" s="4" t="n"/>
      <c r="K12" s="4" t="n"/>
      <c r="L12" s="4" t="n"/>
      <c r="M12" s="5" t="n"/>
      <c r="N12" s="5" t="n"/>
      <c r="O12" s="7">
        <f>IF(ISNUMBER(F12),ROUND(IF('設定'!$B$2=0,(F12-'設定'!$B$4)*10000/('設定'!$B$3*12),-PMT('設定'!$B$2/100/12,'設定'!$B$3*12,(F12-'設定'!$B$4)*10000)),0)+N(M12)+N(N12),"")</f>
        <v/>
      </c>
      <c r="P12" s="8" t="n"/>
      <c r="Q12" s="4" t="n"/>
      <c r="R12" s="8" t="n"/>
      <c r="S12" s="8" t="n"/>
      <c r="T12" s="8" t="n"/>
      <c r="U12" s="4" t="n"/>
    </row>
    <row r="13">
      <c r="A13" s="4" t="n"/>
      <c r="B13" s="4" t="n"/>
      <c r="C13" s="4" t="n"/>
      <c r="D13" s="4" t="n"/>
      <c r="E13" s="4" t="n"/>
      <c r="F13" s="5" t="n"/>
      <c r="G13" s="4" t="n"/>
      <c r="H13" s="6">
        <f>IF(AND(ISNUMBER(F13),ISNUMBER(G13),G13&gt;0),ROUND(F13/G13*3.305785,1),"")</f>
        <v/>
      </c>
      <c r="I13" s="6">
        <f>IF(AND(ISNUMBER(F13),ISNUMBER(G13),G13&gt;0),ROUND(F13/G13,1),"")</f>
        <v/>
      </c>
      <c r="J13" s="4" t="n"/>
      <c r="K13" s="4" t="n"/>
      <c r="L13" s="4" t="n"/>
      <c r="M13" s="5" t="n"/>
      <c r="N13" s="5" t="n"/>
      <c r="O13" s="7">
        <f>IF(ISNUMBER(F13),ROUND(IF('設定'!$B$2=0,(F13-'設定'!$B$4)*10000/('設定'!$B$3*12),-PMT('設定'!$B$2/100/12,'設定'!$B$3*12,(F13-'設定'!$B$4)*10000)),0)+N(M13)+N(N13),"")</f>
        <v/>
      </c>
      <c r="P13" s="8" t="n"/>
      <c r="Q13" s="4" t="n"/>
      <c r="R13" s="8" t="n"/>
      <c r="S13" s="8" t="n"/>
      <c r="T13" s="8" t="n"/>
      <c r="U13" s="4" t="n"/>
    </row>
    <row r="14">
      <c r="A14" s="4" t="n"/>
      <c r="B14" s="4" t="n"/>
      <c r="C14" s="4" t="n"/>
      <c r="D14" s="4" t="n"/>
      <c r="E14" s="4" t="n"/>
      <c r="F14" s="5" t="n"/>
      <c r="G14" s="4" t="n"/>
      <c r="H14" s="6">
        <f>IF(AND(ISNUMBER(F14),ISNUMBER(G14),G14&gt;0),ROUND(F14/G14*3.305785,1),"")</f>
        <v/>
      </c>
      <c r="I14" s="6">
        <f>IF(AND(ISNUMBER(F14),ISNUMBER(G14),G14&gt;0),ROUND(F14/G14,1),"")</f>
        <v/>
      </c>
      <c r="J14" s="4" t="n"/>
      <c r="K14" s="4" t="n"/>
      <c r="L14" s="4" t="n"/>
      <c r="M14" s="5" t="n"/>
      <c r="N14" s="5" t="n"/>
      <c r="O14" s="7">
        <f>IF(ISNUMBER(F14),ROUND(IF('設定'!$B$2=0,(F14-'設定'!$B$4)*10000/('設定'!$B$3*12),-PMT('設定'!$B$2/100/12,'設定'!$B$3*12,(F14-'設定'!$B$4)*10000)),0)+N(M14)+N(N14),"")</f>
        <v/>
      </c>
      <c r="P14" s="8" t="n"/>
      <c r="Q14" s="4" t="n"/>
      <c r="R14" s="8" t="n"/>
      <c r="S14" s="8" t="n"/>
      <c r="T14" s="8" t="n"/>
      <c r="U14" s="4" t="n"/>
    </row>
    <row r="15">
      <c r="A15" s="4" t="n"/>
      <c r="B15" s="4" t="n"/>
      <c r="C15" s="4" t="n"/>
      <c r="D15" s="4" t="n"/>
      <c r="E15" s="4" t="n"/>
      <c r="F15" s="5" t="n"/>
      <c r="G15" s="4" t="n"/>
      <c r="H15" s="6">
        <f>IF(AND(ISNUMBER(F15),ISNUMBER(G15),G15&gt;0),ROUND(F15/G15*3.305785,1),"")</f>
        <v/>
      </c>
      <c r="I15" s="6">
        <f>IF(AND(ISNUMBER(F15),ISNUMBER(G15),G15&gt;0),ROUND(F15/G15,1),"")</f>
        <v/>
      </c>
      <c r="J15" s="4" t="n"/>
      <c r="K15" s="4" t="n"/>
      <c r="L15" s="4" t="n"/>
      <c r="M15" s="5" t="n"/>
      <c r="N15" s="5" t="n"/>
      <c r="O15" s="7">
        <f>IF(ISNUMBER(F15),ROUND(IF('設定'!$B$2=0,(F15-'設定'!$B$4)*10000/('設定'!$B$3*12),-PMT('設定'!$B$2/100/12,'設定'!$B$3*12,(F15-'設定'!$B$4)*10000)),0)+N(M15)+N(N15),"")</f>
        <v/>
      </c>
      <c r="P15" s="8" t="n"/>
      <c r="Q15" s="4" t="n"/>
      <c r="R15" s="8" t="n"/>
      <c r="S15" s="8" t="n"/>
      <c r="T15" s="8" t="n"/>
      <c r="U15" s="4" t="n"/>
    </row>
    <row r="16">
      <c r="A16" s="4" t="n"/>
      <c r="B16" s="4" t="n"/>
      <c r="C16" s="4" t="n"/>
      <c r="D16" s="4" t="n"/>
      <c r="E16" s="4" t="n"/>
      <c r="F16" s="5" t="n"/>
      <c r="G16" s="4" t="n"/>
      <c r="H16" s="6">
        <f>IF(AND(ISNUMBER(F16),ISNUMBER(G16),G16&gt;0),ROUND(F16/G16*3.305785,1),"")</f>
        <v/>
      </c>
      <c r="I16" s="6">
        <f>IF(AND(ISNUMBER(F16),ISNUMBER(G16),G16&gt;0),ROUND(F16/G16,1),"")</f>
        <v/>
      </c>
      <c r="J16" s="4" t="n"/>
      <c r="K16" s="4" t="n"/>
      <c r="L16" s="4" t="n"/>
      <c r="M16" s="5" t="n"/>
      <c r="N16" s="5" t="n"/>
      <c r="O16" s="7">
        <f>IF(ISNUMBER(F16),ROUND(IF('設定'!$B$2=0,(F16-'設定'!$B$4)*10000/('設定'!$B$3*12),-PMT('設定'!$B$2/100/12,'設定'!$B$3*12,(F16-'設定'!$B$4)*10000)),0)+N(M16)+N(N16),"")</f>
        <v/>
      </c>
      <c r="P16" s="8" t="n"/>
      <c r="Q16" s="4" t="n"/>
      <c r="R16" s="8" t="n"/>
      <c r="S16" s="8" t="n"/>
      <c r="T16" s="8" t="n"/>
      <c r="U16" s="4" t="n"/>
    </row>
    <row r="17">
      <c r="A17" s="4" t="n"/>
      <c r="B17" s="4" t="n"/>
      <c r="C17" s="4" t="n"/>
      <c r="D17" s="4" t="n"/>
      <c r="E17" s="4" t="n"/>
      <c r="F17" s="5" t="n"/>
      <c r="G17" s="4" t="n"/>
      <c r="H17" s="6">
        <f>IF(AND(ISNUMBER(F17),ISNUMBER(G17),G17&gt;0),ROUND(F17/G17*3.305785,1),"")</f>
        <v/>
      </c>
      <c r="I17" s="6">
        <f>IF(AND(ISNUMBER(F17),ISNUMBER(G17),G17&gt;0),ROUND(F17/G17,1),"")</f>
        <v/>
      </c>
      <c r="J17" s="4" t="n"/>
      <c r="K17" s="4" t="n"/>
      <c r="L17" s="4" t="n"/>
      <c r="M17" s="5" t="n"/>
      <c r="N17" s="5" t="n"/>
      <c r="O17" s="7">
        <f>IF(ISNUMBER(F17),ROUND(IF('設定'!$B$2=0,(F17-'設定'!$B$4)*10000/('設定'!$B$3*12),-PMT('設定'!$B$2/100/12,'設定'!$B$3*12,(F17-'設定'!$B$4)*10000)),0)+N(M17)+N(N17),"")</f>
        <v/>
      </c>
      <c r="P17" s="8" t="n"/>
      <c r="Q17" s="4" t="n"/>
      <c r="R17" s="8" t="n"/>
      <c r="S17" s="8" t="n"/>
      <c r="T17" s="8" t="n"/>
      <c r="U17" s="4" t="n"/>
    </row>
    <row r="18">
      <c r="A18" s="4" t="n"/>
      <c r="B18" s="4" t="n"/>
      <c r="C18" s="4" t="n"/>
      <c r="D18" s="4" t="n"/>
      <c r="E18" s="4" t="n"/>
      <c r="F18" s="5" t="n"/>
      <c r="G18" s="4" t="n"/>
      <c r="H18" s="6">
        <f>IF(AND(ISNUMBER(F18),ISNUMBER(G18),G18&gt;0),ROUND(F18/G18*3.305785,1),"")</f>
        <v/>
      </c>
      <c r="I18" s="6">
        <f>IF(AND(ISNUMBER(F18),ISNUMBER(G18),G18&gt;0),ROUND(F18/G18,1),"")</f>
        <v/>
      </c>
      <c r="J18" s="4" t="n"/>
      <c r="K18" s="4" t="n"/>
      <c r="L18" s="4" t="n"/>
      <c r="M18" s="5" t="n"/>
      <c r="N18" s="5" t="n"/>
      <c r="O18" s="7">
        <f>IF(ISNUMBER(F18),ROUND(IF('設定'!$B$2=0,(F18-'設定'!$B$4)*10000/('設定'!$B$3*12),-PMT('設定'!$B$2/100/12,'設定'!$B$3*12,(F18-'設定'!$B$4)*10000)),0)+N(M18)+N(N18),"")</f>
        <v/>
      </c>
      <c r="P18" s="8" t="n"/>
      <c r="Q18" s="4" t="n"/>
      <c r="R18" s="8" t="n"/>
      <c r="S18" s="8" t="n"/>
      <c r="T18" s="8" t="n"/>
      <c r="U18" s="4" t="n"/>
    </row>
    <row r="19">
      <c r="A19" s="4" t="n"/>
      <c r="B19" s="4" t="n"/>
      <c r="C19" s="4" t="n"/>
      <c r="D19" s="4" t="n"/>
      <c r="E19" s="4" t="n"/>
      <c r="F19" s="5" t="n"/>
      <c r="G19" s="4" t="n"/>
      <c r="H19" s="6">
        <f>IF(AND(ISNUMBER(F19),ISNUMBER(G19),G19&gt;0),ROUND(F19/G19*3.305785,1),"")</f>
        <v/>
      </c>
      <c r="I19" s="6">
        <f>IF(AND(ISNUMBER(F19),ISNUMBER(G19),G19&gt;0),ROUND(F19/G19,1),"")</f>
        <v/>
      </c>
      <c r="J19" s="4" t="n"/>
      <c r="K19" s="4" t="n"/>
      <c r="L19" s="4" t="n"/>
      <c r="M19" s="5" t="n"/>
      <c r="N19" s="5" t="n"/>
      <c r="O19" s="7">
        <f>IF(ISNUMBER(F19),ROUND(IF('設定'!$B$2=0,(F19-'設定'!$B$4)*10000/('設定'!$B$3*12),-PMT('設定'!$B$2/100/12,'設定'!$B$3*12,(F19-'設定'!$B$4)*10000)),0)+N(M19)+N(N19),"")</f>
        <v/>
      </c>
      <c r="P19" s="8" t="n"/>
      <c r="Q19" s="4" t="n"/>
      <c r="R19" s="8" t="n"/>
      <c r="S19" s="8" t="n"/>
      <c r="T19" s="8" t="n"/>
      <c r="U19" s="4" t="n"/>
    </row>
    <row r="20">
      <c r="A20" s="4" t="n"/>
      <c r="B20" s="4" t="n"/>
      <c r="C20" s="4" t="n"/>
      <c r="D20" s="4" t="n"/>
      <c r="E20" s="4" t="n"/>
      <c r="F20" s="5" t="n"/>
      <c r="G20" s="4" t="n"/>
      <c r="H20" s="6">
        <f>IF(AND(ISNUMBER(F20),ISNUMBER(G20),G20&gt;0),ROUND(F20/G20*3.305785,1),"")</f>
        <v/>
      </c>
      <c r="I20" s="6">
        <f>IF(AND(ISNUMBER(F20),ISNUMBER(G20),G20&gt;0),ROUND(F20/G20,1),"")</f>
        <v/>
      </c>
      <c r="J20" s="4" t="n"/>
      <c r="K20" s="4" t="n"/>
      <c r="L20" s="4" t="n"/>
      <c r="M20" s="5" t="n"/>
      <c r="N20" s="5" t="n"/>
      <c r="O20" s="7">
        <f>IF(ISNUMBER(F20),ROUND(IF('設定'!$B$2=0,(F20-'設定'!$B$4)*10000/('設定'!$B$3*12),-PMT('設定'!$B$2/100/12,'設定'!$B$3*12,(F20-'設定'!$B$4)*10000)),0)+N(M20)+N(N20),"")</f>
        <v/>
      </c>
      <c r="P20" s="8" t="n"/>
      <c r="Q20" s="4" t="n"/>
      <c r="R20" s="8" t="n"/>
      <c r="S20" s="8" t="n"/>
      <c r="T20" s="8" t="n"/>
      <c r="U20" s="4" t="n"/>
    </row>
    <row r="21">
      <c r="A21" s="4" t="n"/>
      <c r="B21" s="4" t="n"/>
      <c r="C21" s="4" t="n"/>
      <c r="D21" s="4" t="n"/>
      <c r="E21" s="4" t="n"/>
      <c r="F21" s="5" t="n"/>
      <c r="G21" s="4" t="n"/>
      <c r="H21" s="6">
        <f>IF(AND(ISNUMBER(F21),ISNUMBER(G21),G21&gt;0),ROUND(F21/G21*3.305785,1),"")</f>
        <v/>
      </c>
      <c r="I21" s="6">
        <f>IF(AND(ISNUMBER(F21),ISNUMBER(G21),G21&gt;0),ROUND(F21/G21,1),"")</f>
        <v/>
      </c>
      <c r="J21" s="4" t="n"/>
      <c r="K21" s="4" t="n"/>
      <c r="L21" s="4" t="n"/>
      <c r="M21" s="5" t="n"/>
      <c r="N21" s="5" t="n"/>
      <c r="O21" s="7">
        <f>IF(ISNUMBER(F21),ROUND(IF('設定'!$B$2=0,(F21-'設定'!$B$4)*10000/('設定'!$B$3*12),-PMT('設定'!$B$2/100/12,'設定'!$B$3*12,(F21-'設定'!$B$4)*10000)),0)+N(M21)+N(N21),"")</f>
        <v/>
      </c>
      <c r="P21" s="8" t="n"/>
      <c r="Q21" s="4" t="n"/>
      <c r="R21" s="8" t="n"/>
      <c r="S21" s="8" t="n"/>
      <c r="T21" s="8" t="n"/>
      <c r="U21" s="4" t="n"/>
    </row>
    <row r="22">
      <c r="A22" s="4" t="n"/>
      <c r="B22" s="4" t="n"/>
      <c r="C22" s="4" t="n"/>
      <c r="D22" s="4" t="n"/>
      <c r="E22" s="4" t="n"/>
      <c r="F22" s="5" t="n"/>
      <c r="G22" s="4" t="n"/>
      <c r="H22" s="6">
        <f>IF(AND(ISNUMBER(F22),ISNUMBER(G22),G22&gt;0),ROUND(F22/G22*3.305785,1),"")</f>
        <v/>
      </c>
      <c r="I22" s="6">
        <f>IF(AND(ISNUMBER(F22),ISNUMBER(G22),G22&gt;0),ROUND(F22/G22,1),"")</f>
        <v/>
      </c>
      <c r="J22" s="4" t="n"/>
      <c r="K22" s="4" t="n"/>
      <c r="L22" s="4" t="n"/>
      <c r="M22" s="5" t="n"/>
      <c r="N22" s="5" t="n"/>
      <c r="O22" s="7">
        <f>IF(ISNUMBER(F22),ROUND(IF('設定'!$B$2=0,(F22-'設定'!$B$4)*10000/('設定'!$B$3*12),-PMT('設定'!$B$2/100/12,'設定'!$B$3*12,(F22-'設定'!$B$4)*10000)),0)+N(M22)+N(N22),"")</f>
        <v/>
      </c>
      <c r="P22" s="8" t="n"/>
      <c r="Q22" s="4" t="n"/>
      <c r="R22" s="8" t="n"/>
      <c r="S22" s="8" t="n"/>
      <c r="T22" s="8" t="n"/>
      <c r="U22" s="4" t="n"/>
    </row>
    <row r="23">
      <c r="A23" s="4" t="n"/>
      <c r="B23" s="4" t="n"/>
      <c r="C23" s="4" t="n"/>
      <c r="D23" s="4" t="n"/>
      <c r="E23" s="4" t="n"/>
      <c r="F23" s="5" t="n"/>
      <c r="G23" s="4" t="n"/>
      <c r="H23" s="6">
        <f>IF(AND(ISNUMBER(F23),ISNUMBER(G23),G23&gt;0),ROUND(F23/G23*3.305785,1),"")</f>
        <v/>
      </c>
      <c r="I23" s="6">
        <f>IF(AND(ISNUMBER(F23),ISNUMBER(G23),G23&gt;0),ROUND(F23/G23,1),"")</f>
        <v/>
      </c>
      <c r="J23" s="4" t="n"/>
      <c r="K23" s="4" t="n"/>
      <c r="L23" s="4" t="n"/>
      <c r="M23" s="5" t="n"/>
      <c r="N23" s="5" t="n"/>
      <c r="O23" s="7">
        <f>IF(ISNUMBER(F23),ROUND(IF('設定'!$B$2=0,(F23-'設定'!$B$4)*10000/('設定'!$B$3*12),-PMT('設定'!$B$2/100/12,'設定'!$B$3*12,(F23-'設定'!$B$4)*10000)),0)+N(M23)+N(N23),"")</f>
        <v/>
      </c>
      <c r="P23" s="8" t="n"/>
      <c r="Q23" s="4" t="n"/>
      <c r="R23" s="8" t="n"/>
      <c r="S23" s="8" t="n"/>
      <c r="T23" s="8" t="n"/>
      <c r="U23" s="4" t="n"/>
    </row>
    <row r="24">
      <c r="A24" s="4" t="n"/>
      <c r="B24" s="4" t="n"/>
      <c r="C24" s="4" t="n"/>
      <c r="D24" s="4" t="n"/>
      <c r="E24" s="4" t="n"/>
      <c r="F24" s="5" t="n"/>
      <c r="G24" s="4" t="n"/>
      <c r="H24" s="6">
        <f>IF(AND(ISNUMBER(F24),ISNUMBER(G24),G24&gt;0),ROUND(F24/G24*3.305785,1),"")</f>
        <v/>
      </c>
      <c r="I24" s="6">
        <f>IF(AND(ISNUMBER(F24),ISNUMBER(G24),G24&gt;0),ROUND(F24/G24,1),"")</f>
        <v/>
      </c>
      <c r="J24" s="4" t="n"/>
      <c r="K24" s="4" t="n"/>
      <c r="L24" s="4" t="n"/>
      <c r="M24" s="5" t="n"/>
      <c r="N24" s="5" t="n"/>
      <c r="O24" s="7">
        <f>IF(ISNUMBER(F24),ROUND(IF('設定'!$B$2=0,(F24-'設定'!$B$4)*10000/('設定'!$B$3*12),-PMT('設定'!$B$2/100/12,'設定'!$B$3*12,(F24-'設定'!$B$4)*10000)),0)+N(M24)+N(N24),"")</f>
        <v/>
      </c>
      <c r="P24" s="8" t="n"/>
      <c r="Q24" s="4" t="n"/>
      <c r="R24" s="8" t="n"/>
      <c r="S24" s="8" t="n"/>
      <c r="T24" s="8" t="n"/>
      <c r="U24" s="4" t="n"/>
    </row>
    <row r="25">
      <c r="A25" s="4" t="n"/>
      <c r="B25" s="4" t="n"/>
      <c r="C25" s="4" t="n"/>
      <c r="D25" s="4" t="n"/>
      <c r="E25" s="4" t="n"/>
      <c r="F25" s="5" t="n"/>
      <c r="G25" s="4" t="n"/>
      <c r="H25" s="6">
        <f>IF(AND(ISNUMBER(F25),ISNUMBER(G25),G25&gt;0),ROUND(F25/G25*3.305785,1),"")</f>
        <v/>
      </c>
      <c r="I25" s="6">
        <f>IF(AND(ISNUMBER(F25),ISNUMBER(G25),G25&gt;0),ROUND(F25/G25,1),"")</f>
        <v/>
      </c>
      <c r="J25" s="4" t="n"/>
      <c r="K25" s="4" t="n"/>
      <c r="L25" s="4" t="n"/>
      <c r="M25" s="5" t="n"/>
      <c r="N25" s="5" t="n"/>
      <c r="O25" s="7">
        <f>IF(ISNUMBER(F25),ROUND(IF('設定'!$B$2=0,(F25-'設定'!$B$4)*10000/('設定'!$B$3*12),-PMT('設定'!$B$2/100/12,'設定'!$B$3*12,(F25-'設定'!$B$4)*10000)),0)+N(M25)+N(N25),"")</f>
        <v/>
      </c>
      <c r="P25" s="8" t="n"/>
      <c r="Q25" s="4" t="n"/>
      <c r="R25" s="8" t="n"/>
      <c r="S25" s="8" t="n"/>
      <c r="T25" s="8" t="n"/>
      <c r="U25" s="4" t="n"/>
    </row>
    <row r="26">
      <c r="A26" s="4" t="n"/>
      <c r="B26" s="4" t="n"/>
      <c r="C26" s="4" t="n"/>
      <c r="D26" s="4" t="n"/>
      <c r="E26" s="4" t="n"/>
      <c r="F26" s="5" t="n"/>
      <c r="G26" s="4" t="n"/>
      <c r="H26" s="6">
        <f>IF(AND(ISNUMBER(F26),ISNUMBER(G26),G26&gt;0),ROUND(F26/G26*3.305785,1),"")</f>
        <v/>
      </c>
      <c r="I26" s="6">
        <f>IF(AND(ISNUMBER(F26),ISNUMBER(G26),G26&gt;0),ROUND(F26/G26,1),"")</f>
        <v/>
      </c>
      <c r="J26" s="4" t="n"/>
      <c r="K26" s="4" t="n"/>
      <c r="L26" s="4" t="n"/>
      <c r="M26" s="5" t="n"/>
      <c r="N26" s="5" t="n"/>
      <c r="O26" s="7">
        <f>IF(ISNUMBER(F26),ROUND(IF('設定'!$B$2=0,(F26-'設定'!$B$4)*10000/('設定'!$B$3*12),-PMT('設定'!$B$2/100/12,'設定'!$B$3*12,(F26-'設定'!$B$4)*10000)),0)+N(M26)+N(N26),"")</f>
        <v/>
      </c>
      <c r="P26" s="8" t="n"/>
      <c r="Q26" s="4" t="n"/>
      <c r="R26" s="8" t="n"/>
      <c r="S26" s="8" t="n"/>
      <c r="T26" s="8" t="n"/>
      <c r="U26" s="4" t="n"/>
    </row>
    <row r="27">
      <c r="A27" s="4" t="n"/>
      <c r="B27" s="4" t="n"/>
      <c r="C27" s="4" t="n"/>
      <c r="D27" s="4" t="n"/>
      <c r="E27" s="4" t="n"/>
      <c r="F27" s="5" t="n"/>
      <c r="G27" s="4" t="n"/>
      <c r="H27" s="6">
        <f>IF(AND(ISNUMBER(F27),ISNUMBER(G27),G27&gt;0),ROUND(F27/G27*3.305785,1),"")</f>
        <v/>
      </c>
      <c r="I27" s="6">
        <f>IF(AND(ISNUMBER(F27),ISNUMBER(G27),G27&gt;0),ROUND(F27/G27,1),"")</f>
        <v/>
      </c>
      <c r="J27" s="4" t="n"/>
      <c r="K27" s="4" t="n"/>
      <c r="L27" s="4" t="n"/>
      <c r="M27" s="5" t="n"/>
      <c r="N27" s="5" t="n"/>
      <c r="O27" s="7">
        <f>IF(ISNUMBER(F27),ROUND(IF('設定'!$B$2=0,(F27-'設定'!$B$4)*10000/('設定'!$B$3*12),-PMT('設定'!$B$2/100/12,'設定'!$B$3*12,(F27-'設定'!$B$4)*10000)),0)+N(M27)+N(N27),"")</f>
        <v/>
      </c>
      <c r="P27" s="8" t="n"/>
      <c r="Q27" s="4" t="n"/>
      <c r="R27" s="8" t="n"/>
      <c r="S27" s="8" t="n"/>
      <c r="T27" s="8" t="n"/>
      <c r="U27" s="4" t="n"/>
    </row>
    <row r="28">
      <c r="A28" s="4" t="n"/>
      <c r="B28" s="4" t="n"/>
      <c r="C28" s="4" t="n"/>
      <c r="D28" s="4" t="n"/>
      <c r="E28" s="4" t="n"/>
      <c r="F28" s="5" t="n"/>
      <c r="G28" s="4" t="n"/>
      <c r="H28" s="6">
        <f>IF(AND(ISNUMBER(F28),ISNUMBER(G28),G28&gt;0),ROUND(F28/G28*3.305785,1),"")</f>
        <v/>
      </c>
      <c r="I28" s="6">
        <f>IF(AND(ISNUMBER(F28),ISNUMBER(G28),G28&gt;0),ROUND(F28/G28,1),"")</f>
        <v/>
      </c>
      <c r="J28" s="4" t="n"/>
      <c r="K28" s="4" t="n"/>
      <c r="L28" s="4" t="n"/>
      <c r="M28" s="5" t="n"/>
      <c r="N28" s="5" t="n"/>
      <c r="O28" s="7">
        <f>IF(ISNUMBER(F28),ROUND(IF('設定'!$B$2=0,(F28-'設定'!$B$4)*10000/('設定'!$B$3*12),-PMT('設定'!$B$2/100/12,'設定'!$B$3*12,(F28-'設定'!$B$4)*10000)),0)+N(M28)+N(N28),"")</f>
        <v/>
      </c>
      <c r="P28" s="8" t="n"/>
      <c r="Q28" s="4" t="n"/>
      <c r="R28" s="8" t="n"/>
      <c r="S28" s="8" t="n"/>
      <c r="T28" s="8" t="n"/>
      <c r="U28" s="4" t="n"/>
    </row>
    <row r="29">
      <c r="A29" s="4" t="n"/>
      <c r="B29" s="4" t="n"/>
      <c r="C29" s="4" t="n"/>
      <c r="D29" s="4" t="n"/>
      <c r="E29" s="4" t="n"/>
      <c r="F29" s="5" t="n"/>
      <c r="G29" s="4" t="n"/>
      <c r="H29" s="6">
        <f>IF(AND(ISNUMBER(F29),ISNUMBER(G29),G29&gt;0),ROUND(F29/G29*3.305785,1),"")</f>
        <v/>
      </c>
      <c r="I29" s="6">
        <f>IF(AND(ISNUMBER(F29),ISNUMBER(G29),G29&gt;0),ROUND(F29/G29,1),"")</f>
        <v/>
      </c>
      <c r="J29" s="4" t="n"/>
      <c r="K29" s="4" t="n"/>
      <c r="L29" s="4" t="n"/>
      <c r="M29" s="5" t="n"/>
      <c r="N29" s="5" t="n"/>
      <c r="O29" s="7">
        <f>IF(ISNUMBER(F29),ROUND(IF('設定'!$B$2=0,(F29-'設定'!$B$4)*10000/('設定'!$B$3*12),-PMT('設定'!$B$2/100/12,'設定'!$B$3*12,(F29-'設定'!$B$4)*10000)),0)+N(M29)+N(N29),"")</f>
        <v/>
      </c>
      <c r="P29" s="8" t="n"/>
      <c r="Q29" s="4" t="n"/>
      <c r="R29" s="8" t="n"/>
      <c r="S29" s="8" t="n"/>
      <c r="T29" s="8" t="n"/>
      <c r="U29" s="4" t="n"/>
    </row>
    <row r="30">
      <c r="A30" s="4" t="n"/>
      <c r="B30" s="4" t="n"/>
      <c r="C30" s="4" t="n"/>
      <c r="D30" s="4" t="n"/>
      <c r="E30" s="4" t="n"/>
      <c r="F30" s="5" t="n"/>
      <c r="G30" s="4" t="n"/>
      <c r="H30" s="6">
        <f>IF(AND(ISNUMBER(F30),ISNUMBER(G30),G30&gt;0),ROUND(F30/G30*3.305785,1),"")</f>
        <v/>
      </c>
      <c r="I30" s="6">
        <f>IF(AND(ISNUMBER(F30),ISNUMBER(G30),G30&gt;0),ROUND(F30/G30,1),"")</f>
        <v/>
      </c>
      <c r="J30" s="4" t="n"/>
      <c r="K30" s="4" t="n"/>
      <c r="L30" s="4" t="n"/>
      <c r="M30" s="5" t="n"/>
      <c r="N30" s="5" t="n"/>
      <c r="O30" s="7">
        <f>IF(ISNUMBER(F30),ROUND(IF('設定'!$B$2=0,(F30-'設定'!$B$4)*10000/('設定'!$B$3*12),-PMT('設定'!$B$2/100/12,'設定'!$B$3*12,(F30-'設定'!$B$4)*10000)),0)+N(M30)+N(N30),"")</f>
        <v/>
      </c>
      <c r="P30" s="8" t="n"/>
      <c r="Q30" s="4" t="n"/>
      <c r="R30" s="8" t="n"/>
      <c r="S30" s="8" t="n"/>
      <c r="T30" s="8" t="n"/>
      <c r="U30" s="4" t="n"/>
    </row>
    <row r="31">
      <c r="A31" s="4" t="n"/>
      <c r="B31" s="4" t="n"/>
      <c r="C31" s="4" t="n"/>
      <c r="D31" s="4" t="n"/>
      <c r="E31" s="4" t="n"/>
      <c r="F31" s="5" t="n"/>
      <c r="G31" s="4" t="n"/>
      <c r="H31" s="6">
        <f>IF(AND(ISNUMBER(F31),ISNUMBER(G31),G31&gt;0),ROUND(F31/G31*3.305785,1),"")</f>
        <v/>
      </c>
      <c r="I31" s="6">
        <f>IF(AND(ISNUMBER(F31),ISNUMBER(G31),G31&gt;0),ROUND(F31/G31,1),"")</f>
        <v/>
      </c>
      <c r="J31" s="4" t="n"/>
      <c r="K31" s="4" t="n"/>
      <c r="L31" s="4" t="n"/>
      <c r="M31" s="5" t="n"/>
      <c r="N31" s="5" t="n"/>
      <c r="O31" s="7">
        <f>IF(ISNUMBER(F31),ROUND(IF('設定'!$B$2=0,(F31-'設定'!$B$4)*10000/('設定'!$B$3*12),-PMT('設定'!$B$2/100/12,'設定'!$B$3*12,(F31-'設定'!$B$4)*10000)),0)+N(M31)+N(N31),"")</f>
        <v/>
      </c>
      <c r="P31" s="8" t="n"/>
      <c r="Q31" s="4" t="n"/>
      <c r="R31" s="8" t="n"/>
      <c r="S31" s="8" t="n"/>
      <c r="T31" s="8" t="n"/>
      <c r="U31" s="4" t="n"/>
    </row>
    <row r="32">
      <c r="A32" s="4" t="n"/>
      <c r="B32" s="4" t="n"/>
      <c r="C32" s="4" t="n"/>
      <c r="D32" s="4" t="n"/>
      <c r="E32" s="4" t="n"/>
      <c r="F32" s="5" t="n"/>
      <c r="G32" s="4" t="n"/>
      <c r="H32" s="6">
        <f>IF(AND(ISNUMBER(F32),ISNUMBER(G32),G32&gt;0),ROUND(F32/G32*3.305785,1),"")</f>
        <v/>
      </c>
      <c r="I32" s="6">
        <f>IF(AND(ISNUMBER(F32),ISNUMBER(G32),G32&gt;0),ROUND(F32/G32,1),"")</f>
        <v/>
      </c>
      <c r="J32" s="4" t="n"/>
      <c r="K32" s="4" t="n"/>
      <c r="L32" s="4" t="n"/>
      <c r="M32" s="5" t="n"/>
      <c r="N32" s="5" t="n"/>
      <c r="O32" s="7">
        <f>IF(ISNUMBER(F32),ROUND(IF('設定'!$B$2=0,(F32-'設定'!$B$4)*10000/('設定'!$B$3*12),-PMT('設定'!$B$2/100/12,'設定'!$B$3*12,(F32-'設定'!$B$4)*10000)),0)+N(M32)+N(N32),"")</f>
        <v/>
      </c>
      <c r="P32" s="8" t="n"/>
      <c r="Q32" s="4" t="n"/>
      <c r="R32" s="8" t="n"/>
      <c r="S32" s="8" t="n"/>
      <c r="T32" s="8" t="n"/>
      <c r="U32" s="4" t="n"/>
    </row>
    <row r="33">
      <c r="A33" s="4" t="n"/>
      <c r="B33" s="4" t="n"/>
      <c r="C33" s="4" t="n"/>
      <c r="D33" s="4" t="n"/>
      <c r="E33" s="4" t="n"/>
      <c r="F33" s="5" t="n"/>
      <c r="G33" s="4" t="n"/>
      <c r="H33" s="6">
        <f>IF(AND(ISNUMBER(F33),ISNUMBER(G33),G33&gt;0),ROUND(F33/G33*3.305785,1),"")</f>
        <v/>
      </c>
      <c r="I33" s="6">
        <f>IF(AND(ISNUMBER(F33),ISNUMBER(G33),G33&gt;0),ROUND(F33/G33,1),"")</f>
        <v/>
      </c>
      <c r="J33" s="4" t="n"/>
      <c r="K33" s="4" t="n"/>
      <c r="L33" s="4" t="n"/>
      <c r="M33" s="5" t="n"/>
      <c r="N33" s="5" t="n"/>
      <c r="O33" s="7">
        <f>IF(ISNUMBER(F33),ROUND(IF('設定'!$B$2=0,(F33-'設定'!$B$4)*10000/('設定'!$B$3*12),-PMT('設定'!$B$2/100/12,'設定'!$B$3*12,(F33-'設定'!$B$4)*10000)),0)+N(M33)+N(N33),"")</f>
        <v/>
      </c>
      <c r="P33" s="8" t="n"/>
      <c r="Q33" s="4" t="n"/>
      <c r="R33" s="8" t="n"/>
      <c r="S33" s="8" t="n"/>
      <c r="T33" s="8" t="n"/>
      <c r="U33" s="4" t="n"/>
    </row>
    <row r="34">
      <c r="A34" s="4" t="n"/>
      <c r="B34" s="4" t="n"/>
      <c r="C34" s="4" t="n"/>
      <c r="D34" s="4" t="n"/>
      <c r="E34" s="4" t="n"/>
      <c r="F34" s="5" t="n"/>
      <c r="G34" s="4" t="n"/>
      <c r="H34" s="6">
        <f>IF(AND(ISNUMBER(F34),ISNUMBER(G34),G34&gt;0),ROUND(F34/G34*3.305785,1),"")</f>
        <v/>
      </c>
      <c r="I34" s="6">
        <f>IF(AND(ISNUMBER(F34),ISNUMBER(G34),G34&gt;0),ROUND(F34/G34,1),"")</f>
        <v/>
      </c>
      <c r="J34" s="4" t="n"/>
      <c r="K34" s="4" t="n"/>
      <c r="L34" s="4" t="n"/>
      <c r="M34" s="5" t="n"/>
      <c r="N34" s="5" t="n"/>
      <c r="O34" s="7">
        <f>IF(ISNUMBER(F34),ROUND(IF('設定'!$B$2=0,(F34-'設定'!$B$4)*10000/('設定'!$B$3*12),-PMT('設定'!$B$2/100/12,'設定'!$B$3*12,(F34-'設定'!$B$4)*10000)),0)+N(M34)+N(N34),"")</f>
        <v/>
      </c>
      <c r="P34" s="8" t="n"/>
      <c r="Q34" s="4" t="n"/>
      <c r="R34" s="8" t="n"/>
      <c r="S34" s="8" t="n"/>
      <c r="T34" s="8" t="n"/>
      <c r="U34" s="4" t="n"/>
    </row>
    <row r="35">
      <c r="A35" s="4" t="n"/>
      <c r="B35" s="4" t="n"/>
      <c r="C35" s="4" t="n"/>
      <c r="D35" s="4" t="n"/>
      <c r="E35" s="4" t="n"/>
      <c r="F35" s="5" t="n"/>
      <c r="G35" s="4" t="n"/>
      <c r="H35" s="6">
        <f>IF(AND(ISNUMBER(F35),ISNUMBER(G35),G35&gt;0),ROUND(F35/G35*3.305785,1),"")</f>
        <v/>
      </c>
      <c r="I35" s="6">
        <f>IF(AND(ISNUMBER(F35),ISNUMBER(G35),G35&gt;0),ROUND(F35/G35,1),"")</f>
        <v/>
      </c>
      <c r="J35" s="4" t="n"/>
      <c r="K35" s="4" t="n"/>
      <c r="L35" s="4" t="n"/>
      <c r="M35" s="5" t="n"/>
      <c r="N35" s="5" t="n"/>
      <c r="O35" s="7">
        <f>IF(ISNUMBER(F35),ROUND(IF('設定'!$B$2=0,(F35-'設定'!$B$4)*10000/('設定'!$B$3*12),-PMT('設定'!$B$2/100/12,'設定'!$B$3*12,(F35-'設定'!$B$4)*10000)),0)+N(M35)+N(N35),"")</f>
        <v/>
      </c>
      <c r="P35" s="8" t="n"/>
      <c r="Q35" s="4" t="n"/>
      <c r="R35" s="8" t="n"/>
      <c r="S35" s="8" t="n"/>
      <c r="T35" s="8" t="n"/>
      <c r="U35" s="4" t="n"/>
    </row>
    <row r="36">
      <c r="A36" s="4" t="n"/>
      <c r="B36" s="4" t="n"/>
      <c r="C36" s="4" t="n"/>
      <c r="D36" s="4" t="n"/>
      <c r="E36" s="4" t="n"/>
      <c r="F36" s="5" t="n"/>
      <c r="G36" s="4" t="n"/>
      <c r="H36" s="6">
        <f>IF(AND(ISNUMBER(F36),ISNUMBER(G36),G36&gt;0),ROUND(F36/G36*3.305785,1),"")</f>
        <v/>
      </c>
      <c r="I36" s="6">
        <f>IF(AND(ISNUMBER(F36),ISNUMBER(G36),G36&gt;0),ROUND(F36/G36,1),"")</f>
        <v/>
      </c>
      <c r="J36" s="4" t="n"/>
      <c r="K36" s="4" t="n"/>
      <c r="L36" s="4" t="n"/>
      <c r="M36" s="5" t="n"/>
      <c r="N36" s="5" t="n"/>
      <c r="O36" s="7">
        <f>IF(ISNUMBER(F36),ROUND(IF('設定'!$B$2=0,(F36-'設定'!$B$4)*10000/('設定'!$B$3*12),-PMT('設定'!$B$2/100/12,'設定'!$B$3*12,(F36-'設定'!$B$4)*10000)),0)+N(M36)+N(N36),"")</f>
        <v/>
      </c>
      <c r="P36" s="8" t="n"/>
      <c r="Q36" s="4" t="n"/>
      <c r="R36" s="8" t="n"/>
      <c r="S36" s="8" t="n"/>
      <c r="T36" s="8" t="n"/>
      <c r="U36" s="4" t="n"/>
    </row>
    <row r="37">
      <c r="A37" s="4" t="n"/>
      <c r="B37" s="4" t="n"/>
      <c r="C37" s="4" t="n"/>
      <c r="D37" s="4" t="n"/>
      <c r="E37" s="4" t="n"/>
      <c r="F37" s="5" t="n"/>
      <c r="G37" s="4" t="n"/>
      <c r="H37" s="6">
        <f>IF(AND(ISNUMBER(F37),ISNUMBER(G37),G37&gt;0),ROUND(F37/G37*3.305785,1),"")</f>
        <v/>
      </c>
      <c r="I37" s="6">
        <f>IF(AND(ISNUMBER(F37),ISNUMBER(G37),G37&gt;0),ROUND(F37/G37,1),"")</f>
        <v/>
      </c>
      <c r="J37" s="4" t="n"/>
      <c r="K37" s="4" t="n"/>
      <c r="L37" s="4" t="n"/>
      <c r="M37" s="5" t="n"/>
      <c r="N37" s="5" t="n"/>
      <c r="O37" s="7">
        <f>IF(ISNUMBER(F37),ROUND(IF('設定'!$B$2=0,(F37-'設定'!$B$4)*10000/('設定'!$B$3*12),-PMT('設定'!$B$2/100/12,'設定'!$B$3*12,(F37-'設定'!$B$4)*10000)),0)+N(M37)+N(N37),"")</f>
        <v/>
      </c>
      <c r="P37" s="8" t="n"/>
      <c r="Q37" s="4" t="n"/>
      <c r="R37" s="8" t="n"/>
      <c r="S37" s="8" t="n"/>
      <c r="T37" s="8" t="n"/>
      <c r="U37" s="4" t="n"/>
    </row>
    <row r="38">
      <c r="A38" s="4" t="n"/>
      <c r="B38" s="4" t="n"/>
      <c r="C38" s="4" t="n"/>
      <c r="D38" s="4" t="n"/>
      <c r="E38" s="4" t="n"/>
      <c r="F38" s="5" t="n"/>
      <c r="G38" s="4" t="n"/>
      <c r="H38" s="6">
        <f>IF(AND(ISNUMBER(F38),ISNUMBER(G38),G38&gt;0),ROUND(F38/G38*3.305785,1),"")</f>
        <v/>
      </c>
      <c r="I38" s="6">
        <f>IF(AND(ISNUMBER(F38),ISNUMBER(G38),G38&gt;0),ROUND(F38/G38,1),"")</f>
        <v/>
      </c>
      <c r="J38" s="4" t="n"/>
      <c r="K38" s="4" t="n"/>
      <c r="L38" s="4" t="n"/>
      <c r="M38" s="5" t="n"/>
      <c r="N38" s="5" t="n"/>
      <c r="O38" s="7">
        <f>IF(ISNUMBER(F38),ROUND(IF('設定'!$B$2=0,(F38-'設定'!$B$4)*10000/('設定'!$B$3*12),-PMT('設定'!$B$2/100/12,'設定'!$B$3*12,(F38-'設定'!$B$4)*10000)),0)+N(M38)+N(N38),"")</f>
        <v/>
      </c>
      <c r="P38" s="8" t="n"/>
      <c r="Q38" s="4" t="n"/>
      <c r="R38" s="8" t="n"/>
      <c r="S38" s="8" t="n"/>
      <c r="T38" s="8" t="n"/>
      <c r="U38" s="4" t="n"/>
    </row>
    <row r="39">
      <c r="A39" s="4" t="n"/>
      <c r="B39" s="4" t="n"/>
      <c r="C39" s="4" t="n"/>
      <c r="D39" s="4" t="n"/>
      <c r="E39" s="4" t="n"/>
      <c r="F39" s="5" t="n"/>
      <c r="G39" s="4" t="n"/>
      <c r="H39" s="6">
        <f>IF(AND(ISNUMBER(F39),ISNUMBER(G39),G39&gt;0),ROUND(F39/G39*3.305785,1),"")</f>
        <v/>
      </c>
      <c r="I39" s="6">
        <f>IF(AND(ISNUMBER(F39),ISNUMBER(G39),G39&gt;0),ROUND(F39/G39,1),"")</f>
        <v/>
      </c>
      <c r="J39" s="4" t="n"/>
      <c r="K39" s="4" t="n"/>
      <c r="L39" s="4" t="n"/>
      <c r="M39" s="5" t="n"/>
      <c r="N39" s="5" t="n"/>
      <c r="O39" s="7">
        <f>IF(ISNUMBER(F39),ROUND(IF('設定'!$B$2=0,(F39-'設定'!$B$4)*10000/('設定'!$B$3*12),-PMT('設定'!$B$2/100/12,'設定'!$B$3*12,(F39-'設定'!$B$4)*10000)),0)+N(M39)+N(N39),"")</f>
        <v/>
      </c>
      <c r="P39" s="8" t="n"/>
      <c r="Q39" s="4" t="n"/>
      <c r="R39" s="8" t="n"/>
      <c r="S39" s="8" t="n"/>
      <c r="T39" s="8" t="n"/>
      <c r="U39" s="4" t="n"/>
    </row>
    <row r="40">
      <c r="A40" s="4" t="n"/>
      <c r="B40" s="4" t="n"/>
      <c r="C40" s="4" t="n"/>
      <c r="D40" s="4" t="n"/>
      <c r="E40" s="4" t="n"/>
      <c r="F40" s="5" t="n"/>
      <c r="G40" s="4" t="n"/>
      <c r="H40" s="6">
        <f>IF(AND(ISNUMBER(F40),ISNUMBER(G40),G40&gt;0),ROUND(F40/G40*3.305785,1),"")</f>
        <v/>
      </c>
      <c r="I40" s="6">
        <f>IF(AND(ISNUMBER(F40),ISNUMBER(G40),G40&gt;0),ROUND(F40/G40,1),"")</f>
        <v/>
      </c>
      <c r="J40" s="4" t="n"/>
      <c r="K40" s="4" t="n"/>
      <c r="L40" s="4" t="n"/>
      <c r="M40" s="5" t="n"/>
      <c r="N40" s="5" t="n"/>
      <c r="O40" s="7">
        <f>IF(ISNUMBER(F40),ROUND(IF('設定'!$B$2=0,(F40-'設定'!$B$4)*10000/('設定'!$B$3*12),-PMT('設定'!$B$2/100/12,'設定'!$B$3*12,(F40-'設定'!$B$4)*10000)),0)+N(M40)+N(N40),"")</f>
        <v/>
      </c>
      <c r="P40" s="8" t="n"/>
      <c r="Q40" s="4" t="n"/>
      <c r="R40" s="8" t="n"/>
      <c r="S40" s="8" t="n"/>
      <c r="T40" s="8" t="n"/>
      <c r="U40" s="4" t="n"/>
    </row>
    <row r="41">
      <c r="A41" s="4" t="n"/>
      <c r="B41" s="4" t="n"/>
      <c r="C41" s="4" t="n"/>
      <c r="D41" s="4" t="n"/>
      <c r="E41" s="4" t="n"/>
      <c r="F41" s="5" t="n"/>
      <c r="G41" s="4" t="n"/>
      <c r="H41" s="6">
        <f>IF(AND(ISNUMBER(F41),ISNUMBER(G41),G41&gt;0),ROUND(F41/G41*3.305785,1),"")</f>
        <v/>
      </c>
      <c r="I41" s="6">
        <f>IF(AND(ISNUMBER(F41),ISNUMBER(G41),G41&gt;0),ROUND(F41/G41,1),"")</f>
        <v/>
      </c>
      <c r="J41" s="4" t="n"/>
      <c r="K41" s="4" t="n"/>
      <c r="L41" s="4" t="n"/>
      <c r="M41" s="5" t="n"/>
      <c r="N41" s="5" t="n"/>
      <c r="O41" s="7">
        <f>IF(ISNUMBER(F41),ROUND(IF('設定'!$B$2=0,(F41-'設定'!$B$4)*10000/('設定'!$B$3*12),-PMT('設定'!$B$2/100/12,'設定'!$B$3*12,(F41-'設定'!$B$4)*10000)),0)+N(M41)+N(N41),"")</f>
        <v/>
      </c>
      <c r="P41" s="8" t="n"/>
      <c r="Q41" s="4" t="n"/>
      <c r="R41" s="8" t="n"/>
      <c r="S41" s="8" t="n"/>
      <c r="T41" s="8" t="n"/>
      <c r="U41" s="4" t="n"/>
    </row>
  </sheetData>
  <autoFilter ref="A1:U41"/>
  <conditionalFormatting sqref="H2:H41">
    <cfRule type="colorScale" priority="1">
      <colorScale>
        <cfvo type="min"/>
        <cfvo type="max"/>
        <color rgb="00CDEFD8"/>
        <color rgb="00FFFFFF"/>
      </colorScale>
    </cfRule>
  </conditionalFormatting>
  <conditionalFormatting sqref="O2:O41">
    <cfRule type="colorScale" priority="2">
      <colorScale>
        <cfvo type="min"/>
        <cfvo type="max"/>
        <color rgb="00CDEFD8"/>
        <color rgb="00FFFFFF"/>
      </colorScale>
    </cfRule>
  </conditionalFormatting>
  <dataValidations count="1">
    <dataValidation sqref="U2:U41" showErrorMessage="1" showInputMessage="1" allowBlank="0" error="1〜5の数字で入力してください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3" max="3"/>
  </cols>
  <sheetData>
    <row r="1">
      <c r="A1" s="9" t="inlineStr">
        <is>
          <t>毎月の支払い目安の条件</t>
        </is>
      </c>
      <c r="B1" t="inlineStr"/>
    </row>
    <row r="2">
      <c r="A2" t="inlineStr">
        <is>
          <t>金利(年・%)</t>
        </is>
      </c>
      <c r="B2" s="10" t="n">
        <v>0.8</v>
      </c>
      <c r="C2" t="inlineStr">
        <is>
          <t>変動金利の目安。自分の条件に変えてください</t>
        </is>
      </c>
    </row>
    <row r="3">
      <c r="A3" t="inlineStr">
        <is>
          <t>返済年数</t>
        </is>
      </c>
      <c r="B3" s="10" t="n">
        <v>35</v>
      </c>
      <c r="C3" t="inlineStr"/>
    </row>
    <row r="4">
      <c r="A4" t="inlineStr">
        <is>
          <t>頭金(万円)</t>
        </is>
      </c>
      <c r="B4" s="10" t="n">
        <v>0</v>
      </c>
      <c r="C4" t="inlineStr">
        <is>
          <t>全物件に同じ額を当てはめます</t>
        </is>
      </c>
    </row>
    <row r="6">
      <c r="A6" t="inlineStr">
        <is>
          <t>※ 毎月の支払い目安 = 元利均等返済のローン返済額 ＋ 管理費 ＋ 修繕積立金（固定資産税・保険は含みません）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2026-10-31T04:30:29Z</dcterms:created>
  <dcterms:modified xmlns:dcterms="http://purl.org/dc/terms/" xmlns:xsi="http://www.w3.org/2001/XMLSchema-instance" xsi:type="dcterms:W3CDTF">2026-10-31T04:30:29Z</dcterms:modified>
</cp:coreProperties>
</file>